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me" sheetId="1" r:id="rId1"/>
    <sheet name="platiba" sheetId="2" r:id="rId2"/>
  </sheets>
  <definedNames>
    <definedName name="_xlnm.Print_Area" localSheetId="0">'tame'!$A$1:$R$15</definedName>
  </definedNames>
  <calcPr fullCalcOnLoad="1"/>
</workbook>
</file>

<file path=xl/sharedStrings.xml><?xml version="1.0" encoding="utf-8"?>
<sst xmlns="http://schemas.openxmlformats.org/spreadsheetml/2006/main" count="90" uniqueCount="60">
  <si>
    <r>
      <t>Zālāji, m</t>
    </r>
    <r>
      <rPr>
        <vertAlign val="superscript"/>
        <sz val="12"/>
        <rFont val="Times New Roman"/>
        <family val="1"/>
      </rPr>
      <t>2</t>
    </r>
  </si>
  <si>
    <t>Renes, m</t>
  </si>
  <si>
    <r>
      <t>Braucamās
daļas, m</t>
    </r>
    <r>
      <rPr>
        <vertAlign val="superscript"/>
        <sz val="12"/>
        <rFont val="Times New Roman"/>
        <family val="1"/>
      </rPr>
      <t>2</t>
    </r>
  </si>
  <si>
    <t>KOPĀ:</t>
  </si>
  <si>
    <t>Abas puses</t>
  </si>
  <si>
    <r>
      <t xml:space="preserve">
</t>
    </r>
    <r>
      <rPr>
        <b/>
        <sz val="14"/>
        <rFont val="Times New Roman"/>
        <family val="1"/>
      </rPr>
      <t>Zemeļu rūpniecīska zonas platību saraksts</t>
    </r>
    <r>
      <rPr>
        <sz val="14"/>
        <rFont val="Times New Roman"/>
        <family val="1"/>
      </rPr>
      <t xml:space="preserve"> </t>
    </r>
  </si>
  <si>
    <t>Autostāvvieta</t>
  </si>
  <si>
    <t>Laba puse</t>
  </si>
  <si>
    <t>Kreisa puse</t>
  </si>
  <si>
    <r>
      <t>Ietve un brūkakmeņu klājums, m</t>
    </r>
    <r>
      <rPr>
        <vertAlign val="superscript"/>
        <sz val="12"/>
        <rFont val="Times New Roman"/>
        <family val="1"/>
      </rPr>
      <t>2</t>
    </r>
  </si>
  <si>
    <t>VIŠĶU IELA 21</t>
  </si>
  <si>
    <r>
      <t xml:space="preserve">Ceļš Nr.1 </t>
    </r>
    <r>
      <rPr>
        <i/>
        <sz val="11"/>
        <rFont val="Times New Roman"/>
        <family val="1"/>
      </rPr>
      <t>(SIA "Nexix Fibers")</t>
    </r>
  </si>
  <si>
    <r>
      <t xml:space="preserve">Ceļš Nr.2 </t>
    </r>
    <r>
      <rPr>
        <i/>
        <sz val="11"/>
        <rFont val="Times New Roman"/>
        <family val="1"/>
      </rPr>
      <t>(SIA "Belmast")</t>
    </r>
  </si>
  <si>
    <r>
      <t xml:space="preserve">Ceļš Nr.3 </t>
    </r>
    <r>
      <rPr>
        <i/>
        <sz val="11"/>
        <rFont val="Times New Roman"/>
        <family val="1"/>
      </rPr>
      <t>(SIA "SPK")</t>
    </r>
  </si>
  <si>
    <r>
      <t xml:space="preserve">Ceļš Nr.4 </t>
    </r>
    <r>
      <rPr>
        <i/>
        <sz val="12"/>
        <rFont val="Times New Roman"/>
        <family val="1"/>
      </rPr>
      <t>(SIA "Axon Cable")</t>
    </r>
  </si>
  <si>
    <t>no Loģistikas</t>
  </si>
  <si>
    <t>no Nr.21 h līdz Nr. 21 n</t>
  </si>
  <si>
    <t>uz Mendeļejeva ielu</t>
  </si>
  <si>
    <t>nokais</t>
  </si>
  <si>
    <t>škur</t>
  </si>
  <si>
    <t xml:space="preserve"> </t>
  </si>
  <si>
    <t>N.p.k.</t>
  </si>
  <si>
    <t>Darba nosaukums</t>
  </si>
  <si>
    <t>Platība</t>
  </si>
  <si>
    <t>Periodiskums</t>
  </si>
  <si>
    <t>Dienas</t>
  </si>
  <si>
    <t>Mērvienība</t>
  </si>
  <si>
    <t>Mērvienības cena</t>
  </si>
  <si>
    <t>Darbu vērtība</t>
  </si>
  <si>
    <t>Kopsumma</t>
  </si>
  <si>
    <t>Ziema</t>
  </si>
  <si>
    <t>Vasara</t>
  </si>
  <si>
    <t>Kopā</t>
  </si>
  <si>
    <t>Ziema (21%)</t>
  </si>
  <si>
    <t>Vasara (21%)</t>
  </si>
  <si>
    <t>r/n</t>
  </si>
  <si>
    <t>1</t>
  </si>
  <si>
    <t>5</t>
  </si>
  <si>
    <t>r/s</t>
  </si>
  <si>
    <t>m</t>
  </si>
  <si>
    <t>Ceļu nokaisīšana</t>
  </si>
  <si>
    <r>
      <t>m</t>
    </r>
    <r>
      <rPr>
        <vertAlign val="superscript"/>
        <sz val="11"/>
        <rFont val="Times New Roman"/>
        <family val="1"/>
      </rPr>
      <t>2</t>
    </r>
  </si>
  <si>
    <t>Reņu slaucīšana</t>
  </si>
  <si>
    <t>Autostāvvietas uzkopšana</t>
  </si>
  <si>
    <t>Ceļu šķūrēšana</t>
  </si>
  <si>
    <t>Ceļu slaucīšana</t>
  </si>
  <si>
    <t>Velo/slēpošanas trases uzkopšana</t>
  </si>
  <si>
    <t>Atkritumu savākšana un izvēšana</t>
  </si>
  <si>
    <r>
      <t>m</t>
    </r>
    <r>
      <rPr>
        <vertAlign val="superscript"/>
        <sz val="11"/>
        <rFont val="Times New Roman"/>
        <family val="1"/>
      </rPr>
      <t>3</t>
    </r>
  </si>
  <si>
    <t>Atpūtas vietas uzkopšana</t>
  </si>
  <si>
    <t>3/3</t>
  </si>
  <si>
    <t>2/1</t>
  </si>
  <si>
    <t>3</t>
  </si>
  <si>
    <t>1/3</t>
  </si>
  <si>
    <t>-</t>
  </si>
  <si>
    <t>60</t>
  </si>
  <si>
    <t>20</t>
  </si>
  <si>
    <t>Zālienu uzkopšana</t>
  </si>
  <si>
    <t xml:space="preserve">Ietvju un bruģakmeņu klājuma uzkopšana              </t>
  </si>
  <si>
    <t xml:space="preserve">Tāme Ziemeļu Rūpnieciskas zonas un velo/slēpošanas trases sanitārai uzkopšanai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</si>
</sst>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Ls-426]\ #,##0.00"/>
    <numFmt numFmtId="171" formatCode="[$€-426]\ #,##0.00"/>
    <numFmt numFmtId="172" formatCode="[$€-2]\ #,##0.00"/>
    <numFmt numFmtId="173" formatCode="#,##0.00\ [$€-803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/>
    </xf>
  </cellStyleXfs>
  <cellXfs count="8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4" xfId="0" applyFont="1" applyFill="1" applyBorder="1" applyAlignment="1">
      <alignment/>
    </xf>
    <xf numFmtId="0" fontId="9" fillId="0" borderId="0" xfId="58">
      <alignment/>
      <protection/>
    </xf>
    <xf numFmtId="0" fontId="12" fillId="0" borderId="0" xfId="58" applyFont="1" applyFill="1">
      <alignment/>
      <protection/>
    </xf>
    <xf numFmtId="0" fontId="12" fillId="0" borderId="0" xfId="58" applyFont="1" applyFill="1" applyAlignment="1">
      <alignment horizontal="left"/>
      <protection/>
    </xf>
    <xf numFmtId="3" fontId="12" fillId="0" borderId="0" xfId="58" applyNumberFormat="1" applyFont="1" applyFill="1" applyAlignment="1">
      <alignment horizontal="center"/>
      <protection/>
    </xf>
    <xf numFmtId="2" fontId="12" fillId="0" borderId="0" xfId="58" applyNumberFormat="1" applyFont="1" applyFill="1">
      <alignment/>
      <protection/>
    </xf>
    <xf numFmtId="170" fontId="12" fillId="0" borderId="0" xfId="58" applyNumberFormat="1" applyFont="1" applyFill="1" applyAlignment="1">
      <alignment horizontal="left"/>
      <protection/>
    </xf>
    <xf numFmtId="170" fontId="12" fillId="0" borderId="0" xfId="58" applyNumberFormat="1" applyFont="1" applyFill="1">
      <alignment/>
      <protection/>
    </xf>
    <xf numFmtId="170" fontId="9" fillId="0" borderId="0" xfId="58" applyNumberFormat="1">
      <alignment/>
      <protection/>
    </xf>
    <xf numFmtId="170" fontId="13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15" fillId="0" borderId="0" xfId="58" applyFont="1" applyAlignment="1">
      <alignment horizontal="center" vertical="center"/>
      <protection/>
    </xf>
    <xf numFmtId="3" fontId="10" fillId="34" borderId="10" xfId="58" applyNumberFormat="1" applyFont="1" applyFill="1" applyBorder="1" applyAlignment="1">
      <alignment horizontal="center" vertical="center"/>
      <protection/>
    </xf>
    <xf numFmtId="0" fontId="10" fillId="34" borderId="10" xfId="58" applyFont="1" applyFill="1" applyBorder="1" applyAlignment="1">
      <alignment horizontal="center" vertical="center"/>
      <protection/>
    </xf>
    <xf numFmtId="0" fontId="10" fillId="34" borderId="12" xfId="58" applyFont="1" applyFill="1" applyBorder="1" applyAlignment="1">
      <alignment horizontal="center" vertical="center"/>
      <protection/>
    </xf>
    <xf numFmtId="0" fontId="14" fillId="0" borderId="15" xfId="58" applyFont="1" applyFill="1" applyBorder="1" applyAlignment="1">
      <alignment horizontal="center"/>
      <protection/>
    </xf>
    <xf numFmtId="0" fontId="10" fillId="0" borderId="10" xfId="58" applyFont="1" applyFill="1" applyBorder="1" applyAlignment="1">
      <alignment horizontal="left" wrapText="1"/>
      <protection/>
    </xf>
    <xf numFmtId="3" fontId="14" fillId="35" borderId="10" xfId="58" applyNumberFormat="1" applyFont="1" applyFill="1" applyBorder="1" applyAlignment="1">
      <alignment horizontal="center"/>
      <protection/>
    </xf>
    <xf numFmtId="49" fontId="14" fillId="0" borderId="10" xfId="58" applyNumberFormat="1" applyFont="1" applyFill="1" applyBorder="1" applyAlignment="1">
      <alignment horizontal="right"/>
      <protection/>
    </xf>
    <xf numFmtId="170" fontId="14" fillId="0" borderId="10" xfId="58" applyNumberFormat="1" applyFont="1" applyFill="1" applyBorder="1" applyAlignment="1">
      <alignment horizontal="left"/>
      <protection/>
    </xf>
    <xf numFmtId="0" fontId="14" fillId="0" borderId="10" xfId="58" applyNumberFormat="1" applyFont="1" applyFill="1" applyBorder="1">
      <alignment/>
      <protection/>
    </xf>
    <xf numFmtId="0" fontId="14" fillId="0" borderId="10" xfId="58" applyNumberFormat="1" applyFont="1" applyFill="1" applyBorder="1" applyAlignment="1">
      <alignment horizontal="center"/>
      <protection/>
    </xf>
    <xf numFmtId="171" fontId="14" fillId="0" borderId="10" xfId="58" applyNumberFormat="1" applyFont="1" applyFill="1" applyBorder="1" applyAlignment="1">
      <alignment/>
      <protection/>
    </xf>
    <xf numFmtId="170" fontId="15" fillId="0" borderId="0" xfId="58" applyNumberFormat="1" applyFont="1" applyBorder="1">
      <alignment/>
      <protection/>
    </xf>
    <xf numFmtId="0" fontId="15" fillId="0" borderId="0" xfId="58" applyFont="1" applyFill="1">
      <alignment/>
      <protection/>
    </xf>
    <xf numFmtId="3" fontId="14" fillId="0" borderId="10" xfId="58" applyNumberFormat="1" applyFont="1" applyFill="1" applyBorder="1" applyAlignment="1">
      <alignment horizontal="center"/>
      <protection/>
    </xf>
    <xf numFmtId="0" fontId="15" fillId="0" borderId="0" xfId="58" applyFont="1">
      <alignment/>
      <protection/>
    </xf>
    <xf numFmtId="0" fontId="14" fillId="17" borderId="10" xfId="58" applyFont="1" applyFill="1" applyBorder="1">
      <alignment/>
      <protection/>
    </xf>
    <xf numFmtId="0" fontId="10" fillId="17" borderId="12" xfId="58" applyFont="1" applyFill="1" applyBorder="1" applyAlignment="1">
      <alignment horizontal="left" wrapText="1"/>
      <protection/>
    </xf>
    <xf numFmtId="3" fontId="10" fillId="17" borderId="10" xfId="58" applyNumberFormat="1" applyFont="1" applyFill="1" applyBorder="1" applyAlignment="1">
      <alignment horizontal="center"/>
      <protection/>
    </xf>
    <xf numFmtId="0" fontId="10" fillId="17" borderId="10" xfId="58" applyNumberFormat="1" applyFont="1" applyFill="1" applyBorder="1" applyAlignment="1">
      <alignment horizontal="right"/>
      <protection/>
    </xf>
    <xf numFmtId="170" fontId="10" fillId="17" borderId="10" xfId="58" applyNumberFormat="1" applyFont="1" applyFill="1" applyBorder="1" applyAlignment="1">
      <alignment horizontal="left"/>
      <protection/>
    </xf>
    <xf numFmtId="0" fontId="10" fillId="17" borderId="10" xfId="58" applyNumberFormat="1" applyFont="1" applyFill="1" applyBorder="1">
      <alignment/>
      <protection/>
    </xf>
    <xf numFmtId="171" fontId="10" fillId="17" borderId="10" xfId="58" applyNumberFormat="1" applyFont="1" applyFill="1" applyBorder="1">
      <alignment/>
      <protection/>
    </xf>
    <xf numFmtId="170" fontId="15" fillId="0" borderId="0" xfId="58" applyNumberFormat="1" applyFont="1" applyFill="1" applyBorder="1">
      <alignment/>
      <protection/>
    </xf>
    <xf numFmtId="0" fontId="15" fillId="0" borderId="0" xfId="58" applyFont="1" applyBorder="1">
      <alignment/>
      <protection/>
    </xf>
    <xf numFmtId="0" fontId="10" fillId="0" borderId="12" xfId="58" applyFont="1" applyFill="1" applyBorder="1" applyAlignment="1">
      <alignment horizontal="left" wrapText="1"/>
      <protection/>
    </xf>
    <xf numFmtId="0" fontId="14" fillId="0" borderId="10" xfId="58" applyNumberFormat="1" applyFont="1" applyFill="1" applyBorder="1" applyAlignment="1">
      <alignment horizontal="right"/>
      <protection/>
    </xf>
    <xf numFmtId="0" fontId="14" fillId="36" borderId="10" xfId="58" applyNumberFormat="1" applyFont="1" applyFill="1" applyBorder="1" applyAlignment="1">
      <alignment horizontal="right"/>
      <protection/>
    </xf>
    <xf numFmtId="0" fontId="14" fillId="37" borderId="10" xfId="58" applyNumberFormat="1" applyFont="1" applyFill="1" applyBorder="1" applyAlignment="1">
      <alignment horizontal="right"/>
      <protection/>
    </xf>
    <xf numFmtId="171" fontId="14" fillId="37" borderId="10" xfId="58" applyNumberFormat="1" applyFont="1" applyFill="1" applyBorder="1" applyAlignment="1">
      <alignment/>
      <protection/>
    </xf>
    <xf numFmtId="0" fontId="10" fillId="34" borderId="16" xfId="58" applyFont="1" applyFill="1" applyBorder="1" applyAlignment="1">
      <alignment horizontal="center" vertical="center"/>
      <protection/>
    </xf>
    <xf numFmtId="0" fontId="10" fillId="34" borderId="11" xfId="58" applyFont="1" applyFill="1" applyBorder="1" applyAlignment="1">
      <alignment horizontal="center" vertical="center"/>
      <protection/>
    </xf>
    <xf numFmtId="0" fontId="10" fillId="34" borderId="16" xfId="58" applyFont="1" applyFill="1" applyBorder="1" applyAlignment="1">
      <alignment horizontal="center" vertical="center" wrapText="1"/>
      <protection/>
    </xf>
    <xf numFmtId="0" fontId="10" fillId="34" borderId="17" xfId="58" applyFont="1" applyFill="1" applyBorder="1" applyAlignment="1">
      <alignment horizontal="center" vertical="center" wrapText="1"/>
      <protection/>
    </xf>
    <xf numFmtId="0" fontId="10" fillId="34" borderId="11" xfId="58" applyFont="1" applyFill="1" applyBorder="1" applyAlignment="1">
      <alignment horizontal="center" vertical="center" wrapText="1"/>
      <protection/>
    </xf>
    <xf numFmtId="0" fontId="10" fillId="34" borderId="17" xfId="58" applyFont="1" applyFill="1" applyBorder="1" applyAlignment="1">
      <alignment horizontal="center" vertical="center"/>
      <protection/>
    </xf>
    <xf numFmtId="0" fontId="10" fillId="0" borderId="0" xfId="58" applyFont="1" applyFill="1" applyAlignment="1">
      <alignment/>
      <protection/>
    </xf>
    <xf numFmtId="0" fontId="11" fillId="0" borderId="0" xfId="65" applyFont="1" applyFill="1" applyAlignment="1">
      <alignment/>
      <protection/>
    </xf>
    <xf numFmtId="0" fontId="6" fillId="0" borderId="18" xfId="58" applyFont="1" applyFill="1" applyBorder="1" applyAlignment="1">
      <alignment horizontal="center"/>
      <protection/>
    </xf>
    <xf numFmtId="0" fontId="10" fillId="34" borderId="15" xfId="58" applyFont="1" applyFill="1" applyBorder="1" applyAlignment="1">
      <alignment horizontal="center" vertical="center" wrapText="1"/>
      <protection/>
    </xf>
    <xf numFmtId="0" fontId="10" fillId="34" borderId="12" xfId="58" applyFont="1" applyFill="1" applyBorder="1" applyAlignment="1">
      <alignment horizontal="center" vertical="center" wrapText="1"/>
      <protection/>
    </xf>
    <xf numFmtId="3" fontId="10" fillId="34" borderId="16" xfId="58" applyNumberFormat="1" applyFont="1" applyFill="1" applyBorder="1" applyAlignment="1">
      <alignment horizontal="center" vertical="center"/>
      <protection/>
    </xf>
    <xf numFmtId="3" fontId="10" fillId="34" borderId="11" xfId="58" applyNumberFormat="1" applyFont="1" applyFill="1" applyBorder="1" applyAlignment="1">
      <alignment horizontal="center" vertical="center"/>
      <protection/>
    </xf>
    <xf numFmtId="2" fontId="10" fillId="34" borderId="19" xfId="58" applyNumberFormat="1" applyFont="1" applyFill="1" applyBorder="1" applyAlignment="1">
      <alignment horizontal="center" vertical="center" wrapText="1"/>
      <protection/>
    </xf>
    <xf numFmtId="2" fontId="10" fillId="34" borderId="20" xfId="58" applyNumberFormat="1" applyFont="1" applyFill="1" applyBorder="1" applyAlignment="1">
      <alignment horizontal="center" vertical="center" wrapText="1"/>
      <protection/>
    </xf>
    <xf numFmtId="2" fontId="10" fillId="34" borderId="21" xfId="58" applyNumberFormat="1" applyFont="1" applyFill="1" applyBorder="1" applyAlignment="1">
      <alignment horizontal="center" vertical="center" wrapText="1"/>
      <protection/>
    </xf>
    <xf numFmtId="2" fontId="10" fillId="34" borderId="13" xfId="58" applyNumberFormat="1" applyFont="1" applyFill="1" applyBorder="1" applyAlignment="1">
      <alignment horizontal="center" vertical="center" wrapText="1"/>
      <protection/>
    </xf>
    <xf numFmtId="0" fontId="10" fillId="34" borderId="19" xfId="58" applyFont="1" applyFill="1" applyBorder="1" applyAlignment="1">
      <alignment horizontal="center" vertical="center" wrapText="1"/>
      <protection/>
    </xf>
    <xf numFmtId="0" fontId="10" fillId="34" borderId="20" xfId="58" applyFont="1" applyFill="1" applyBorder="1" applyAlignment="1">
      <alignment horizontal="center" vertical="center" wrapText="1"/>
      <protection/>
    </xf>
    <xf numFmtId="0" fontId="10" fillId="34" borderId="21" xfId="58" applyFont="1" applyFill="1" applyBorder="1" applyAlignment="1">
      <alignment horizontal="center" vertical="center" wrapText="1"/>
      <protection/>
    </xf>
    <xf numFmtId="0" fontId="10" fillId="34" borderId="13" xfId="5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udzet_2009_Budzets_201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_Budzets_201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1"/>
  <sheetViews>
    <sheetView tabSelected="1" zoomScalePageLayoutView="0" workbookViewId="0" topLeftCell="A1">
      <selection activeCell="A2" sqref="A2:R15"/>
    </sheetView>
  </sheetViews>
  <sheetFormatPr defaultColWidth="9.140625" defaultRowHeight="15"/>
  <cols>
    <col min="1" max="1" width="6.7109375" style="13" bestFit="1" customWidth="1"/>
    <col min="2" max="2" width="30.7109375" style="14" customWidth="1"/>
    <col min="3" max="3" width="7.8515625" style="15" customWidth="1"/>
    <col min="4" max="4" width="7.8515625" style="15" bestFit="1" customWidth="1"/>
    <col min="5" max="5" width="4.28125" style="16" customWidth="1"/>
    <col min="6" max="6" width="5.57421875" style="13" customWidth="1"/>
    <col min="7" max="7" width="6.7109375" style="13" bestFit="1" customWidth="1"/>
    <col min="8" max="8" width="7.28125" style="13" bestFit="1" customWidth="1"/>
    <col min="9" max="10" width="5.00390625" style="13" customWidth="1"/>
    <col min="11" max="11" width="8.8515625" style="13" customWidth="1"/>
    <col min="12" max="12" width="10.140625" style="13" customWidth="1"/>
    <col min="13" max="14" width="9.57421875" style="13" bestFit="1" customWidth="1"/>
    <col min="15" max="15" width="11.8515625" style="13" bestFit="1" customWidth="1"/>
    <col min="16" max="16" width="13.28125" style="13" bestFit="1" customWidth="1"/>
    <col min="17" max="17" width="13.8515625" style="13" bestFit="1" customWidth="1"/>
    <col min="18" max="18" width="11.8515625" style="13" bestFit="1" customWidth="1"/>
    <col min="19" max="19" width="16.28125" style="12" customWidth="1"/>
    <col min="20" max="20" width="14.421875" style="12" bestFit="1" customWidth="1"/>
    <col min="21" max="16384" width="9.140625" style="12" customWidth="1"/>
  </cols>
  <sheetData>
    <row r="1" spans="1:18" ht="15" customHeight="1">
      <c r="A1" s="58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8.75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9" s="22" customFormat="1" ht="16.5" customHeight="1">
      <c r="A3" s="61" t="s">
        <v>21</v>
      </c>
      <c r="B3" s="61" t="s">
        <v>22</v>
      </c>
      <c r="C3" s="63" t="s">
        <v>23</v>
      </c>
      <c r="D3" s="64"/>
      <c r="E3" s="65" t="s">
        <v>24</v>
      </c>
      <c r="F3" s="66"/>
      <c r="G3" s="52" t="s">
        <v>25</v>
      </c>
      <c r="H3" s="53"/>
      <c r="I3" s="69" t="s">
        <v>26</v>
      </c>
      <c r="J3" s="70"/>
      <c r="K3" s="52" t="s">
        <v>27</v>
      </c>
      <c r="L3" s="53"/>
      <c r="M3" s="54" t="s">
        <v>28</v>
      </c>
      <c r="N3" s="55"/>
      <c r="O3" s="56"/>
      <c r="P3" s="52" t="s">
        <v>29</v>
      </c>
      <c r="Q3" s="57"/>
      <c r="R3" s="53"/>
      <c r="S3" s="21"/>
    </row>
    <row r="4" spans="1:19" s="22" customFormat="1" ht="14.25" customHeight="1">
      <c r="A4" s="62"/>
      <c r="B4" s="62"/>
      <c r="C4" s="23" t="s">
        <v>30</v>
      </c>
      <c r="D4" s="23" t="s">
        <v>31</v>
      </c>
      <c r="E4" s="67"/>
      <c r="F4" s="68"/>
      <c r="G4" s="24" t="s">
        <v>30</v>
      </c>
      <c r="H4" s="24" t="s">
        <v>31</v>
      </c>
      <c r="I4" s="71"/>
      <c r="J4" s="72"/>
      <c r="K4" s="25" t="s">
        <v>30</v>
      </c>
      <c r="L4" s="25" t="s">
        <v>31</v>
      </c>
      <c r="M4" s="24" t="s">
        <v>30</v>
      </c>
      <c r="N4" s="24" t="s">
        <v>31</v>
      </c>
      <c r="O4" s="24" t="s">
        <v>32</v>
      </c>
      <c r="P4" s="24" t="s">
        <v>33</v>
      </c>
      <c r="Q4" s="24" t="s">
        <v>34</v>
      </c>
      <c r="R4" s="24" t="s">
        <v>32</v>
      </c>
      <c r="S4" s="21"/>
    </row>
    <row r="5" spans="1:19" s="35" customFormat="1" ht="29.25">
      <c r="A5" s="26">
        <v>1</v>
      </c>
      <c r="B5" s="27" t="s">
        <v>58</v>
      </c>
      <c r="C5" s="28">
        <v>4495</v>
      </c>
      <c r="D5" s="28">
        <v>4495</v>
      </c>
      <c r="E5" s="29" t="s">
        <v>50</v>
      </c>
      <c r="F5" s="30" t="s">
        <v>35</v>
      </c>
      <c r="G5" s="48"/>
      <c r="H5" s="48"/>
      <c r="I5" s="31">
        <v>100</v>
      </c>
      <c r="J5" s="32" t="s">
        <v>41</v>
      </c>
      <c r="K5" s="48"/>
      <c r="L5" s="48"/>
      <c r="M5" s="33"/>
      <c r="N5" s="33"/>
      <c r="O5" s="33"/>
      <c r="P5" s="33"/>
      <c r="Q5" s="33"/>
      <c r="R5" s="33"/>
      <c r="S5" s="34"/>
    </row>
    <row r="6" spans="1:19" s="35" customFormat="1" ht="18">
      <c r="A6" s="26">
        <v>2</v>
      </c>
      <c r="B6" s="27" t="s">
        <v>43</v>
      </c>
      <c r="C6" s="28">
        <v>5655</v>
      </c>
      <c r="D6" s="28">
        <v>5655</v>
      </c>
      <c r="E6" s="29" t="s">
        <v>51</v>
      </c>
      <c r="F6" s="30" t="s">
        <v>35</v>
      </c>
      <c r="G6" s="48"/>
      <c r="H6" s="48"/>
      <c r="I6" s="31">
        <v>100</v>
      </c>
      <c r="J6" s="32" t="s">
        <v>41</v>
      </c>
      <c r="K6" s="48"/>
      <c r="L6" s="48"/>
      <c r="M6" s="33"/>
      <c r="N6" s="33"/>
      <c r="O6" s="33"/>
      <c r="P6" s="33"/>
      <c r="Q6" s="33"/>
      <c r="R6" s="33"/>
      <c r="S6" s="34"/>
    </row>
    <row r="7" spans="1:19" s="37" customFormat="1" ht="18">
      <c r="A7" s="26">
        <v>3</v>
      </c>
      <c r="B7" s="27" t="s">
        <v>57</v>
      </c>
      <c r="C7" s="36"/>
      <c r="D7" s="28">
        <v>510</v>
      </c>
      <c r="E7" s="29" t="s">
        <v>52</v>
      </c>
      <c r="F7" s="30" t="s">
        <v>38</v>
      </c>
      <c r="G7" s="49"/>
      <c r="H7" s="48"/>
      <c r="I7" s="31">
        <v>100</v>
      </c>
      <c r="J7" s="32" t="s">
        <v>41</v>
      </c>
      <c r="K7" s="49"/>
      <c r="L7" s="48"/>
      <c r="M7" s="49"/>
      <c r="N7" s="33"/>
      <c r="O7" s="33"/>
      <c r="P7" s="49"/>
      <c r="Q7" s="33"/>
      <c r="R7" s="33"/>
      <c r="S7" s="34"/>
    </row>
    <row r="8" spans="1:19" s="35" customFormat="1" ht="15">
      <c r="A8" s="26">
        <v>4</v>
      </c>
      <c r="B8" s="27" t="s">
        <v>42</v>
      </c>
      <c r="C8" s="36"/>
      <c r="D8" s="28">
        <v>5166</v>
      </c>
      <c r="E8" s="29" t="s">
        <v>36</v>
      </c>
      <c r="F8" s="30" t="s">
        <v>35</v>
      </c>
      <c r="G8" s="49"/>
      <c r="H8" s="48"/>
      <c r="I8" s="31">
        <v>1000</v>
      </c>
      <c r="J8" s="32" t="s">
        <v>39</v>
      </c>
      <c r="K8" s="49"/>
      <c r="L8" s="48"/>
      <c r="M8" s="49"/>
      <c r="N8" s="33"/>
      <c r="O8" s="33"/>
      <c r="P8" s="49"/>
      <c r="Q8" s="33"/>
      <c r="R8" s="33"/>
      <c r="S8" s="34"/>
    </row>
    <row r="9" spans="1:19" s="37" customFormat="1" ht="18">
      <c r="A9" s="26">
        <v>5</v>
      </c>
      <c r="B9" s="27" t="s">
        <v>45</v>
      </c>
      <c r="C9" s="36"/>
      <c r="D9" s="28">
        <v>18081</v>
      </c>
      <c r="E9" s="29" t="s">
        <v>52</v>
      </c>
      <c r="F9" s="30" t="s">
        <v>38</v>
      </c>
      <c r="G9" s="49"/>
      <c r="H9" s="48"/>
      <c r="I9" s="31">
        <v>1000</v>
      </c>
      <c r="J9" s="32" t="s">
        <v>41</v>
      </c>
      <c r="K9" s="49"/>
      <c r="L9" s="48"/>
      <c r="M9" s="49"/>
      <c r="N9" s="33"/>
      <c r="O9" s="33"/>
      <c r="P9" s="49"/>
      <c r="Q9" s="33"/>
      <c r="R9" s="33"/>
      <c r="S9" s="34"/>
    </row>
    <row r="10" spans="1:19" s="37" customFormat="1" ht="29.25">
      <c r="A10" s="26">
        <v>6</v>
      </c>
      <c r="B10" s="47" t="s">
        <v>46</v>
      </c>
      <c r="C10" s="28">
        <v>12890</v>
      </c>
      <c r="D10" s="28">
        <v>12890</v>
      </c>
      <c r="E10" s="29" t="s">
        <v>53</v>
      </c>
      <c r="F10" s="30" t="s">
        <v>35</v>
      </c>
      <c r="G10" s="48"/>
      <c r="H10" s="48"/>
      <c r="I10" s="31">
        <v>1000</v>
      </c>
      <c r="J10" s="32" t="s">
        <v>41</v>
      </c>
      <c r="K10" s="48"/>
      <c r="L10" s="48"/>
      <c r="M10" s="33"/>
      <c r="N10" s="33"/>
      <c r="O10" s="33"/>
      <c r="P10" s="33"/>
      <c r="Q10" s="33"/>
      <c r="R10" s="33"/>
      <c r="S10" s="34"/>
    </row>
    <row r="11" spans="1:19" s="37" customFormat="1" ht="18">
      <c r="A11" s="26">
        <v>7</v>
      </c>
      <c r="B11" s="47" t="s">
        <v>49</v>
      </c>
      <c r="C11" s="36"/>
      <c r="D11" s="28">
        <v>200</v>
      </c>
      <c r="E11" s="29" t="s">
        <v>37</v>
      </c>
      <c r="F11" s="30" t="s">
        <v>35</v>
      </c>
      <c r="G11" s="49"/>
      <c r="H11" s="48"/>
      <c r="I11" s="31">
        <v>100</v>
      </c>
      <c r="J11" s="32" t="s">
        <v>41</v>
      </c>
      <c r="K11" s="49"/>
      <c r="L11" s="48"/>
      <c r="M11" s="49"/>
      <c r="N11" s="33"/>
      <c r="O11" s="33"/>
      <c r="P11" s="49"/>
      <c r="Q11" s="33"/>
      <c r="R11" s="33"/>
      <c r="S11" s="34"/>
    </row>
    <row r="12" spans="1:19" s="37" customFormat="1" ht="29.25">
      <c r="A12" s="26">
        <v>8</v>
      </c>
      <c r="B12" s="47" t="s">
        <v>47</v>
      </c>
      <c r="C12" s="28">
        <v>50</v>
      </c>
      <c r="D12" s="28">
        <v>150</v>
      </c>
      <c r="E12" s="29" t="s">
        <v>54</v>
      </c>
      <c r="F12" s="30" t="s">
        <v>54</v>
      </c>
      <c r="G12" s="49"/>
      <c r="H12" s="49"/>
      <c r="I12" s="31">
        <v>1</v>
      </c>
      <c r="J12" s="32" t="s">
        <v>48</v>
      </c>
      <c r="K12" s="50"/>
      <c r="L12" s="50"/>
      <c r="M12" s="50"/>
      <c r="N12" s="50"/>
      <c r="O12" s="51"/>
      <c r="P12" s="50"/>
      <c r="Q12" s="50"/>
      <c r="R12" s="33"/>
      <c r="S12" s="34"/>
    </row>
    <row r="13" spans="1:19" s="37" customFormat="1" ht="18">
      <c r="A13" s="26">
        <v>9</v>
      </c>
      <c r="B13" s="27" t="s">
        <v>40</v>
      </c>
      <c r="C13" s="28">
        <v>12657</v>
      </c>
      <c r="D13" s="36"/>
      <c r="E13" s="29" t="s">
        <v>55</v>
      </c>
      <c r="F13" s="30" t="s">
        <v>38</v>
      </c>
      <c r="G13" s="48">
        <v>60</v>
      </c>
      <c r="H13" s="49"/>
      <c r="I13" s="31">
        <v>1000</v>
      </c>
      <c r="J13" s="32" t="s">
        <v>41</v>
      </c>
      <c r="K13" s="48"/>
      <c r="L13" s="49"/>
      <c r="M13" s="33"/>
      <c r="N13" s="49"/>
      <c r="O13" s="33"/>
      <c r="P13" s="33"/>
      <c r="Q13" s="49"/>
      <c r="R13" s="33"/>
      <c r="S13" s="34"/>
    </row>
    <row r="14" spans="1:19" s="37" customFormat="1" ht="18">
      <c r="A14" s="26">
        <v>10</v>
      </c>
      <c r="B14" s="27" t="s">
        <v>44</v>
      </c>
      <c r="C14" s="28">
        <v>14465</v>
      </c>
      <c r="D14" s="36"/>
      <c r="E14" s="29" t="s">
        <v>56</v>
      </c>
      <c r="F14" s="30" t="s">
        <v>38</v>
      </c>
      <c r="G14" s="48">
        <v>20</v>
      </c>
      <c r="H14" s="49"/>
      <c r="I14" s="31">
        <v>1000</v>
      </c>
      <c r="J14" s="32" t="s">
        <v>41</v>
      </c>
      <c r="K14" s="48"/>
      <c r="L14" s="49"/>
      <c r="M14" s="33"/>
      <c r="N14" s="49"/>
      <c r="O14" s="33"/>
      <c r="P14" s="33"/>
      <c r="Q14" s="49"/>
      <c r="R14" s="33"/>
      <c r="S14" s="34"/>
    </row>
    <row r="15" spans="1:30" s="37" customFormat="1" ht="15">
      <c r="A15" s="38"/>
      <c r="B15" s="39" t="s">
        <v>32</v>
      </c>
      <c r="C15" s="40"/>
      <c r="D15" s="40"/>
      <c r="E15" s="41"/>
      <c r="F15" s="42"/>
      <c r="G15" s="43"/>
      <c r="H15" s="43"/>
      <c r="I15" s="43"/>
      <c r="J15" s="43"/>
      <c r="K15" s="44"/>
      <c r="L15" s="44"/>
      <c r="M15" s="44"/>
      <c r="N15" s="44"/>
      <c r="O15" s="44">
        <f>SUM(O5:O14)</f>
        <v>0</v>
      </c>
      <c r="P15" s="44">
        <f>SUM(P5:P14)</f>
        <v>0</v>
      </c>
      <c r="Q15" s="44">
        <f>SUM(Q5:Q14)</f>
        <v>0</v>
      </c>
      <c r="R15" s="44">
        <f>SUM(R5:R14)</f>
        <v>0</v>
      </c>
      <c r="S15" s="45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6:19" ht="12.75"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</row>
    <row r="17" spans="6:19" ht="12.75"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0"/>
      <c r="S17" s="19"/>
    </row>
    <row r="18" spans="6:19" ht="12.75"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</row>
    <row r="19" spans="6:19" ht="12.75"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</row>
    <row r="20" spans="6:19" ht="12.75"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</row>
    <row r="21" spans="6:19" ht="12.75"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</row>
    <row r="22" spans="6:19" ht="12.75"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/>
    </row>
    <row r="23" spans="6:19" ht="12.75"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6:19" ht="12.75"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  <row r="25" spans="6:19" ht="12.75"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</row>
    <row r="26" spans="6:19" ht="12.75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</row>
    <row r="27" spans="6:19" ht="12.75"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</row>
    <row r="28" spans="6:19" ht="12.75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</row>
    <row r="29" spans="6:19" ht="12.75"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</row>
    <row r="30" spans="6:19" ht="12.75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</row>
    <row r="31" spans="6:19" ht="12.75"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</row>
  </sheetData>
  <sheetProtection/>
  <mergeCells count="11">
    <mergeCell ref="I3:J4"/>
    <mergeCell ref="K3:L3"/>
    <mergeCell ref="M3:O3"/>
    <mergeCell ref="P3:R3"/>
    <mergeCell ref="A1:R1"/>
    <mergeCell ref="A2:R2"/>
    <mergeCell ref="A3:A4"/>
    <mergeCell ref="B3:B4"/>
    <mergeCell ref="C3:D3"/>
    <mergeCell ref="E3:F4"/>
    <mergeCell ref="G3:H3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30.140625" style="0" customWidth="1"/>
    <col min="2" max="2" width="14.8515625" style="0" customWidth="1"/>
    <col min="3" max="3" width="15.57421875" style="0" customWidth="1"/>
    <col min="4" max="4" width="12.140625" style="0" customWidth="1"/>
    <col min="5" max="7" width="13.57421875" style="0" customWidth="1"/>
    <col min="8" max="8" width="12.00390625" style="0" customWidth="1"/>
    <col min="9" max="9" width="12.7109375" style="0" customWidth="1"/>
    <col min="10" max="10" width="11.57421875" style="0" customWidth="1"/>
  </cols>
  <sheetData>
    <row r="1" spans="1:10" ht="36" customHeight="1">
      <c r="A1" s="77" t="s">
        <v>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.75">
      <c r="A2" s="79"/>
      <c r="B2" s="79" t="s">
        <v>9</v>
      </c>
      <c r="C2" s="79"/>
      <c r="D2" s="79" t="s">
        <v>0</v>
      </c>
      <c r="E2" s="79"/>
      <c r="F2" s="75" t="s">
        <v>6</v>
      </c>
      <c r="G2" s="76"/>
      <c r="H2" s="79" t="s">
        <v>1</v>
      </c>
      <c r="I2" s="79"/>
      <c r="J2" s="80" t="s">
        <v>2</v>
      </c>
    </row>
    <row r="3" spans="1:10" ht="15.75">
      <c r="A3" s="79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79"/>
    </row>
    <row r="4" spans="1:10" ht="15.75">
      <c r="A4" s="73" t="s">
        <v>10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2" t="s">
        <v>11</v>
      </c>
      <c r="B5" s="3">
        <f>25+50+870</f>
        <v>945</v>
      </c>
      <c r="C5" s="4">
        <f>120+30</f>
        <v>150</v>
      </c>
      <c r="D5" s="4">
        <f>75+35</f>
        <v>110</v>
      </c>
      <c r="E5" s="4">
        <v>20</v>
      </c>
      <c r="F5" s="4">
        <v>2000</v>
      </c>
      <c r="G5" s="4">
        <v>0</v>
      </c>
      <c r="H5" s="4">
        <v>668</v>
      </c>
      <c r="I5" s="4">
        <v>668</v>
      </c>
      <c r="J5" s="5">
        <f>616+4060</f>
        <v>4676</v>
      </c>
    </row>
    <row r="6" spans="1:10" ht="15.75">
      <c r="A6" s="10" t="s">
        <v>15</v>
      </c>
      <c r="B6" s="6">
        <v>270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230</v>
      </c>
      <c r="I6" s="7">
        <v>230</v>
      </c>
      <c r="J6" s="8">
        <f>230*7</f>
        <v>1610</v>
      </c>
    </row>
    <row r="7" spans="1:10" ht="15.75">
      <c r="A7" s="2" t="s">
        <v>12</v>
      </c>
      <c r="B7" s="6">
        <f>210+260</f>
        <v>470</v>
      </c>
      <c r="C7" s="7">
        <f>125+110</f>
        <v>235</v>
      </c>
      <c r="D7" s="7">
        <v>0</v>
      </c>
      <c r="E7" s="7">
        <v>170</v>
      </c>
      <c r="F7" s="7">
        <v>210</v>
      </c>
      <c r="G7" s="7">
        <v>375</v>
      </c>
      <c r="H7" s="7">
        <v>280</v>
      </c>
      <c r="I7" s="7">
        <v>280</v>
      </c>
      <c r="J7" s="8">
        <f>280*7</f>
        <v>1960</v>
      </c>
    </row>
    <row r="8" spans="1:10" ht="15.75">
      <c r="A8" s="10" t="s">
        <v>16</v>
      </c>
      <c r="B8" s="6">
        <v>150</v>
      </c>
      <c r="C8" s="7">
        <f>130+40+130+45+195</f>
        <v>540</v>
      </c>
      <c r="D8" s="7">
        <v>0</v>
      </c>
      <c r="E8" s="7">
        <v>30</v>
      </c>
      <c r="F8" s="7">
        <v>0</v>
      </c>
      <c r="G8" s="7">
        <v>260</v>
      </c>
      <c r="H8" s="7">
        <v>560</v>
      </c>
      <c r="I8" s="7">
        <v>560</v>
      </c>
      <c r="J8" s="8">
        <f>560*7</f>
        <v>3920</v>
      </c>
    </row>
    <row r="9" spans="1:10" ht="15.75">
      <c r="A9" s="2" t="s">
        <v>13</v>
      </c>
      <c r="B9" s="6">
        <f>675+90</f>
        <v>765</v>
      </c>
      <c r="C9" s="7">
        <v>40</v>
      </c>
      <c r="D9" s="7">
        <v>100</v>
      </c>
      <c r="E9" s="7">
        <v>0</v>
      </c>
      <c r="F9" s="7">
        <v>1200</v>
      </c>
      <c r="G9" s="7">
        <v>0</v>
      </c>
      <c r="H9" s="7">
        <v>440</v>
      </c>
      <c r="I9" s="7">
        <v>440</v>
      </c>
      <c r="J9" s="8">
        <f>440*7</f>
        <v>3080</v>
      </c>
    </row>
    <row r="10" spans="1:10" ht="15.75">
      <c r="A10" s="10" t="s">
        <v>17</v>
      </c>
      <c r="B10" s="6">
        <v>210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135</v>
      </c>
      <c r="I10" s="7">
        <v>135</v>
      </c>
      <c r="J10" s="8">
        <f>135*7</f>
        <v>945</v>
      </c>
    </row>
    <row r="11" spans="1:12" ht="15.75">
      <c r="A11" s="2" t="s">
        <v>14</v>
      </c>
      <c r="B11" s="6">
        <v>435</v>
      </c>
      <c r="C11" s="7">
        <v>285</v>
      </c>
      <c r="D11" s="7">
        <v>80</v>
      </c>
      <c r="E11" s="7">
        <v>0</v>
      </c>
      <c r="F11" s="7">
        <f>535+275</f>
        <v>810</v>
      </c>
      <c r="G11" s="7">
        <v>0</v>
      </c>
      <c r="H11" s="7">
        <v>270</v>
      </c>
      <c r="I11" s="7">
        <v>270</v>
      </c>
      <c r="J11" s="8">
        <f>270*7</f>
        <v>1890</v>
      </c>
      <c r="K11" t="s">
        <v>18</v>
      </c>
      <c r="L11" t="s">
        <v>19</v>
      </c>
    </row>
    <row r="12" spans="1:12" ht="15.75">
      <c r="A12" s="9" t="s">
        <v>3</v>
      </c>
      <c r="B12" s="9">
        <f aca="true" t="shared" si="0" ref="B12:J12">SUM(B5:B11)</f>
        <v>3245</v>
      </c>
      <c r="C12" s="9">
        <f t="shared" si="0"/>
        <v>1250</v>
      </c>
      <c r="D12" s="9">
        <f t="shared" si="0"/>
        <v>290</v>
      </c>
      <c r="E12" s="9">
        <f t="shared" si="0"/>
        <v>220</v>
      </c>
      <c r="F12" s="9">
        <f t="shared" si="0"/>
        <v>4220</v>
      </c>
      <c r="G12" s="9">
        <f t="shared" si="0"/>
        <v>635</v>
      </c>
      <c r="H12" s="9">
        <f t="shared" si="0"/>
        <v>2583</v>
      </c>
      <c r="I12" s="9">
        <f t="shared" si="0"/>
        <v>2583</v>
      </c>
      <c r="J12" s="9">
        <f t="shared" si="0"/>
        <v>18081</v>
      </c>
      <c r="K12" s="11">
        <f>J12*0.7</f>
        <v>12656.699999999999</v>
      </c>
      <c r="L12" s="11">
        <f>J12*0.8</f>
        <v>14464.800000000001</v>
      </c>
    </row>
    <row r="13" spans="1:10" ht="15.75">
      <c r="A13" s="9" t="s">
        <v>4</v>
      </c>
      <c r="B13" s="74">
        <f>B12+C12</f>
        <v>4495</v>
      </c>
      <c r="C13" s="74"/>
      <c r="D13" s="74">
        <f>D12+E12</f>
        <v>510</v>
      </c>
      <c r="E13" s="74"/>
      <c r="F13" s="74">
        <f>F12+G12</f>
        <v>4855</v>
      </c>
      <c r="G13" s="74"/>
      <c r="H13" s="74">
        <f>H12+I12</f>
        <v>5166</v>
      </c>
      <c r="I13" s="74"/>
      <c r="J13" s="9"/>
    </row>
  </sheetData>
  <sheetProtection/>
  <mergeCells count="12">
    <mergeCell ref="A1:J1"/>
    <mergeCell ref="A2:A3"/>
    <mergeCell ref="B2:C2"/>
    <mergeCell ref="D2:E2"/>
    <mergeCell ref="H2:I2"/>
    <mergeCell ref="J2:J3"/>
    <mergeCell ref="A4:J4"/>
    <mergeCell ref="B13:C13"/>
    <mergeCell ref="D13:E13"/>
    <mergeCell ref="H13:I13"/>
    <mergeCell ref="F2:G2"/>
    <mergeCell ref="F13:G13"/>
  </mergeCells>
  <printOptions/>
  <pageMargins left="0.7" right="0.7" top="0.75" bottom="0.75" header="0.3" footer="0.3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Livcane</dc:creator>
  <cp:keywords/>
  <dc:description/>
  <cp:lastModifiedBy>Jurijs Bartuls</cp:lastModifiedBy>
  <cp:lastPrinted>2015-04-17T12:34:02Z</cp:lastPrinted>
  <dcterms:created xsi:type="dcterms:W3CDTF">2015-04-15T08:30:50Z</dcterms:created>
  <dcterms:modified xsi:type="dcterms:W3CDTF">2015-08-04T07:37:47Z</dcterms:modified>
  <cp:category/>
  <cp:version/>
  <cp:contentType/>
  <cp:contentStatus/>
</cp:coreProperties>
</file>